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M4" i="1"/>
  <c r="D26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O21" i="1" l="1"/>
  <c r="N21" i="1"/>
  <c r="P21" i="1" s="1"/>
  <c r="N10" i="1" l="1"/>
  <c r="O14" i="1"/>
  <c r="N14" i="1"/>
  <c r="P14" i="1" s="1"/>
  <c r="O9" i="1"/>
  <c r="N9" i="1"/>
  <c r="P9" i="1" s="1"/>
  <c r="O11" i="1"/>
  <c r="N11" i="1"/>
  <c r="P11" i="1" s="1"/>
  <c r="O6" i="1"/>
  <c r="N6" i="1"/>
  <c r="P6" i="1" s="1"/>
  <c r="N16" i="1" l="1"/>
  <c r="N15" i="1"/>
  <c r="N12" i="1"/>
  <c r="N13" i="1"/>
  <c r="N8" i="1"/>
  <c r="N7" i="1"/>
  <c r="N20" i="1"/>
  <c r="N19" i="1"/>
  <c r="N18" i="1"/>
  <c r="N17" i="1"/>
  <c r="O13" i="1" l="1"/>
  <c r="P13" i="1"/>
  <c r="O16" i="1"/>
  <c r="P16" i="1"/>
  <c r="P8" i="1"/>
  <c r="O15" i="1"/>
  <c r="P15" i="1"/>
  <c r="P10" i="1"/>
  <c r="O10" i="1"/>
  <c r="P12" i="1"/>
  <c r="O12" i="1"/>
  <c r="O8" i="1"/>
  <c r="O7" i="1"/>
  <c r="O5" i="1"/>
  <c r="O4" i="1"/>
  <c r="N4" i="1"/>
  <c r="P4" i="1" s="1"/>
  <c r="P20" i="1"/>
  <c r="O20" i="1"/>
  <c r="O19" i="1"/>
  <c r="O18" i="1"/>
  <c r="O17" i="1"/>
  <c r="P19" i="1"/>
  <c r="P18" i="1"/>
  <c r="P17" i="1"/>
  <c r="P7" i="1"/>
  <c r="N5" i="1"/>
  <c r="P5" i="1" s="1"/>
</calcChain>
</file>

<file path=xl/sharedStrings.xml><?xml version="1.0" encoding="utf-8"?>
<sst xmlns="http://schemas.openxmlformats.org/spreadsheetml/2006/main" count="59" uniqueCount="32">
  <si>
    <t>Resolution</t>
  </si>
  <si>
    <t>For</t>
  </si>
  <si>
    <t>Against</t>
  </si>
  <si>
    <t>Discretionary</t>
  </si>
  <si>
    <t>Total</t>
  </si>
  <si>
    <t>Votes</t>
  </si>
  <si>
    <t>Cards</t>
  </si>
  <si>
    <t>%</t>
  </si>
  <si>
    <t>Poll</t>
  </si>
  <si>
    <t>Annual Report</t>
  </si>
  <si>
    <t>Dividend</t>
  </si>
  <si>
    <t>Remuneration Report</t>
  </si>
  <si>
    <t>Authority to allot shares</t>
  </si>
  <si>
    <t>Pre-emption rigts</t>
  </si>
  <si>
    <t>Authority to purchase own shares</t>
  </si>
  <si>
    <t>Votes Withheld *</t>
  </si>
  <si>
    <t>* A vote withheld is not a vote in law and is not counted in the votes for and against a resolution</t>
  </si>
  <si>
    <t>Mr Nicholls</t>
  </si>
  <si>
    <t>Mr Davis</t>
  </si>
  <si>
    <t>GM notice period</t>
  </si>
  <si>
    <t>Re-appoint auditors</t>
  </si>
  <si>
    <t>Auditors' remuneration</t>
  </si>
  <si>
    <t>Mr Roberts</t>
  </si>
  <si>
    <t>YES</t>
  </si>
  <si>
    <t>Ms O'Donovan</t>
  </si>
  <si>
    <t>Mr Britton</t>
  </si>
  <si>
    <t>Mr Griffiths</t>
  </si>
  <si>
    <t>Mr Marsh</t>
  </si>
  <si>
    <t>Ms Smalley</t>
  </si>
  <si>
    <t xml:space="preserve">% </t>
  </si>
  <si>
    <t>Update borrowing powers</t>
  </si>
  <si>
    <t>Issued share capital at the date of the meeting: 944,649,992 ordinary shares of 10p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</si>
</sst>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;\(#,##0\)"/>
  </numFmts>
  <fonts count="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1" fillId="2" borderId="8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3" xfId="0" applyFill="1" applyBorder="1"/>
    <xf numFmtId="0" fontId="1" fillId="2" borderId="5" xfId="0" applyFont="1" applyFill="1" applyBorder="1" applyAlignment="1">
      <alignment horizontal="center"/>
    </xf>
    <xf numFmtId="0" fontId="2" fillId="0" borderId="0" xfId="0" applyNumberFormat="1" applyFont="1" applyProtection="1">
      <protection hidden="1"/>
    </xf>
    <xf numFmtId="0" fontId="0" fillId="2" borderId="4" xfId="0" applyFill="1" applyBorder="1"/>
    <xf numFmtId="10" fontId="0" fillId="0" borderId="1" xfId="0" applyNumberFormat="1" applyBorder="1"/>
    <xf numFmtId="0" fontId="1" fillId="2" borderId="3" xfId="0" applyFont="1" applyFill="1" applyBorder="1" applyAlignment="1">
      <alignment horizontal="center"/>
    </xf>
    <xf numFmtId="9" fontId="0" fillId="0" borderId="1" xfId="0" applyNumberFormat="1" applyBorder="1"/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3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/>
    <xf numFmtId="3" fontId="1" fillId="0" borderId="1" xfId="0" applyNumberFormat="1" applyFont="1" applyBorder="1"/>
    <xf numFmtId="0" fontId="0" fillId="0" borderId="1" xfId="0" applyFill="1" applyBorder="1"/>
    <xf numFmtId="0" fontId="3" fillId="2" borderId="6" xfId="0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0" xfId="0" applyNumberFormat="1" applyFont="1" applyProtection="1">
      <protection hidden="1"/>
    </xf>
    <xf numFmtId="164" fontId="0" fillId="0" borderId="1" xfId="0" applyNumberFormat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5"/>
  <sheetViews>
    <sheetView showGridLines="0" tabSelected="1" view="pageLayout" topLeftCell="B1" zoomScaleNormal="100" workbookViewId="0">
      <selection activeCell="G42" sqref="G42"/>
    </sheetView>
  </sheetViews>
  <sheetFormatPr defaultRowHeight="12.75" x14ac:dyDescent="0.2"/>
  <cols>
    <col min="1" max="1" width="12.7109375" customWidth="1"/>
    <col min="2" max="2" width="30.85546875" bestFit="1" customWidth="1"/>
    <col min="3" max="3" width="13.85546875" customWidth="1"/>
    <col min="4" max="4" width="11.140625" bestFit="1" customWidth="1"/>
    <col min="5" max="5" width="7.140625" customWidth="1"/>
    <col min="6" max="6" width="13.85546875" customWidth="1"/>
    <col min="7" max="7" width="8.140625" customWidth="1"/>
    <col min="8" max="8" width="9" customWidth="1"/>
    <col min="9" max="9" width="10.140625" customWidth="1"/>
    <col min="10" max="10" width="7.85546875" customWidth="1"/>
    <col min="11" max="11" width="10.85546875" customWidth="1"/>
    <col min="12" max="12" width="7.42578125" customWidth="1"/>
    <col min="13" max="13" width="9" customWidth="1"/>
    <col min="14" max="14" width="12.5703125" customWidth="1"/>
    <col min="16" max="16" width="6.28515625" bestFit="1" customWidth="1"/>
    <col min="17" max="17" width="4.5703125" customWidth="1"/>
  </cols>
  <sheetData>
    <row r="2" spans="1:17" x14ac:dyDescent="0.2">
      <c r="A2" s="12" t="s">
        <v>0</v>
      </c>
      <c r="B2" s="12"/>
      <c r="C2" s="5" t="s">
        <v>1</v>
      </c>
      <c r="D2" s="12"/>
      <c r="E2" s="14"/>
      <c r="F2" s="5" t="s">
        <v>2</v>
      </c>
      <c r="G2" s="12"/>
      <c r="H2" s="13"/>
      <c r="I2" s="12" t="s">
        <v>3</v>
      </c>
      <c r="J2" s="14"/>
      <c r="K2" s="12" t="s">
        <v>15</v>
      </c>
      <c r="L2" s="15"/>
      <c r="M2" s="13"/>
      <c r="N2" s="6" t="s">
        <v>4</v>
      </c>
      <c r="O2" s="9"/>
      <c r="P2" s="8"/>
      <c r="Q2" s="17" t="s">
        <v>8</v>
      </c>
    </row>
    <row r="3" spans="1:17" x14ac:dyDescent="0.2">
      <c r="A3" s="16"/>
      <c r="B3" s="19"/>
      <c r="C3" s="3" t="s">
        <v>5</v>
      </c>
      <c r="D3" s="7" t="s">
        <v>6</v>
      </c>
      <c r="E3" s="31" t="s">
        <v>29</v>
      </c>
      <c r="F3" s="3" t="s">
        <v>5</v>
      </c>
      <c r="G3" s="7" t="s">
        <v>6</v>
      </c>
      <c r="H3" s="4" t="s">
        <v>7</v>
      </c>
      <c r="I3" s="3" t="s">
        <v>5</v>
      </c>
      <c r="J3" s="4" t="s">
        <v>6</v>
      </c>
      <c r="K3" s="3" t="s">
        <v>5</v>
      </c>
      <c r="L3" s="7" t="s">
        <v>6</v>
      </c>
      <c r="M3" s="4" t="s">
        <v>7</v>
      </c>
      <c r="N3" s="21" t="s">
        <v>5</v>
      </c>
      <c r="O3" s="10" t="s">
        <v>6</v>
      </c>
      <c r="P3" s="11" t="s">
        <v>7</v>
      </c>
      <c r="Q3" s="2"/>
    </row>
    <row r="4" spans="1:17" ht="12.75" customHeight="1" x14ac:dyDescent="0.2">
      <c r="A4" s="1">
        <v>1</v>
      </c>
      <c r="B4" s="1" t="s">
        <v>9</v>
      </c>
      <c r="C4" s="32">
        <v>741339814</v>
      </c>
      <c r="D4" s="34">
        <v>609</v>
      </c>
      <c r="E4" s="20">
        <f>SUM(C4)/$C26</f>
        <v>0.99958309254838851</v>
      </c>
      <c r="F4" s="34">
        <v>221812</v>
      </c>
      <c r="G4" s="34">
        <v>4</v>
      </c>
      <c r="H4" s="20">
        <f>SUM(F4)/$C26</f>
        <v>2.9907947844865532E-4</v>
      </c>
      <c r="I4" s="34">
        <v>87387</v>
      </c>
      <c r="J4" s="34">
        <v>31</v>
      </c>
      <c r="K4" s="34">
        <v>44098</v>
      </c>
      <c r="L4" s="34">
        <v>3</v>
      </c>
      <c r="M4" s="20">
        <f>SUM(K4)/D$26</f>
        <v>5.9455857612785623E-5</v>
      </c>
      <c r="N4" s="29">
        <f t="shared" ref="N4:N20" si="0">SUM(K4+I4+F4+C4)</f>
        <v>741693111</v>
      </c>
      <c r="O4" s="29">
        <f t="shared" ref="O4:O5" si="1">SUM(L4+J4+D4+G4)</f>
        <v>647</v>
      </c>
      <c r="P4" s="22">
        <f t="shared" ref="P4:P21" si="2">SUM(N4)/A$25</f>
        <v>0.78515123832235212</v>
      </c>
      <c r="Q4" s="26" t="s">
        <v>23</v>
      </c>
    </row>
    <row r="5" spans="1:17" ht="12.75" customHeight="1" x14ac:dyDescent="0.2">
      <c r="A5" s="1">
        <v>2</v>
      </c>
      <c r="B5" s="1" t="s">
        <v>10</v>
      </c>
      <c r="C5" s="32">
        <v>741592786</v>
      </c>
      <c r="D5" s="34">
        <v>612</v>
      </c>
      <c r="E5" s="20">
        <f t="shared" ref="E5:E21" si="3">SUM(C5)/$C27</f>
        <v>0.99986473515998453</v>
      </c>
      <c r="F5" s="34">
        <v>12938</v>
      </c>
      <c r="G5" s="34">
        <v>3</v>
      </c>
      <c r="H5" s="20">
        <f t="shared" ref="H5:H21" si="4">SUM(F5)/$C27</f>
        <v>1.7443872415851521E-5</v>
      </c>
      <c r="I5" s="34">
        <v>87387</v>
      </c>
      <c r="J5" s="34">
        <v>31</v>
      </c>
      <c r="K5" s="34">
        <v>0</v>
      </c>
      <c r="L5" s="34">
        <v>0</v>
      </c>
      <c r="M5" s="20">
        <f t="shared" ref="M5:M21" si="5">SUM(K5)/D$26</f>
        <v>0</v>
      </c>
      <c r="N5" s="29">
        <f t="shared" si="0"/>
        <v>741693111</v>
      </c>
      <c r="O5" s="29">
        <f t="shared" si="1"/>
        <v>646</v>
      </c>
      <c r="P5" s="22">
        <f t="shared" si="2"/>
        <v>0.78515123832235212</v>
      </c>
      <c r="Q5" s="26" t="s">
        <v>23</v>
      </c>
    </row>
    <row r="6" spans="1:17" ht="12.75" customHeight="1" x14ac:dyDescent="0.2">
      <c r="A6" s="1">
        <v>3</v>
      </c>
      <c r="B6" s="26" t="s">
        <v>11</v>
      </c>
      <c r="C6" s="32">
        <v>610496176</v>
      </c>
      <c r="D6" s="34">
        <v>476</v>
      </c>
      <c r="E6" s="20">
        <f t="shared" si="3"/>
        <v>0.82367135507296241</v>
      </c>
      <c r="F6" s="34">
        <v>130602511</v>
      </c>
      <c r="G6" s="34">
        <v>134</v>
      </c>
      <c r="H6" s="20">
        <f t="shared" si="4"/>
        <v>0.17620675024719806</v>
      </c>
      <c r="I6" s="34">
        <v>90347</v>
      </c>
      <c r="J6" s="34">
        <v>30</v>
      </c>
      <c r="K6" s="34">
        <v>504077</v>
      </c>
      <c r="L6" s="34">
        <v>21</v>
      </c>
      <c r="M6" s="20">
        <f t="shared" si="5"/>
        <v>6.7963014961857986E-4</v>
      </c>
      <c r="N6" s="29">
        <f t="shared" ref="N6" si="6">SUM(K6+I6+F6+C6)</f>
        <v>741693111</v>
      </c>
      <c r="O6" s="29">
        <f t="shared" ref="O6" si="7">SUM(L6+J6+D6+G6)</f>
        <v>661</v>
      </c>
      <c r="P6" s="22">
        <f t="shared" si="2"/>
        <v>0.78515123832235212</v>
      </c>
      <c r="Q6" s="26" t="s">
        <v>23</v>
      </c>
    </row>
    <row r="7" spans="1:17" ht="12.75" customHeight="1" x14ac:dyDescent="0.2">
      <c r="A7" s="1">
        <v>4</v>
      </c>
      <c r="B7" s="1" t="s">
        <v>18</v>
      </c>
      <c r="C7" s="32">
        <v>709529911</v>
      </c>
      <c r="D7" s="34">
        <v>588</v>
      </c>
      <c r="E7" s="20">
        <f t="shared" si="3"/>
        <v>0.95718702877304862</v>
      </c>
      <c r="F7" s="34">
        <v>31637903</v>
      </c>
      <c r="G7" s="34">
        <v>22</v>
      </c>
      <c r="H7" s="20">
        <f t="shared" si="4"/>
        <v>4.2680921409640082E-2</v>
      </c>
      <c r="I7" s="34">
        <v>97884</v>
      </c>
      <c r="J7" s="34">
        <v>34</v>
      </c>
      <c r="K7" s="34">
        <v>427413</v>
      </c>
      <c r="L7" s="34">
        <v>11</v>
      </c>
      <c r="M7" s="20">
        <f t="shared" si="5"/>
        <v>5.7626664406216924E-4</v>
      </c>
      <c r="N7" s="29">
        <f t="shared" ref="N7:N14" si="8">SUM(K7+I7+F7+C7)</f>
        <v>741693111</v>
      </c>
      <c r="O7" s="29">
        <f t="shared" ref="O7:O14" si="9">SUM(L7+J7+D7+G7)</f>
        <v>655</v>
      </c>
      <c r="P7" s="22">
        <f t="shared" si="2"/>
        <v>0.78515123832235212</v>
      </c>
      <c r="Q7" s="26" t="s">
        <v>23</v>
      </c>
    </row>
    <row r="8" spans="1:17" ht="12.75" customHeight="1" x14ac:dyDescent="0.2">
      <c r="A8" s="1">
        <v>5</v>
      </c>
      <c r="B8" s="27" t="s">
        <v>22</v>
      </c>
      <c r="C8" s="32">
        <v>717590126</v>
      </c>
      <c r="D8" s="34">
        <v>582</v>
      </c>
      <c r="E8" s="20">
        <f t="shared" si="3"/>
        <v>0.96753945931263419</v>
      </c>
      <c r="F8" s="34">
        <v>23976962</v>
      </c>
      <c r="G8" s="34">
        <v>32</v>
      </c>
      <c r="H8" s="20">
        <f t="shared" si="4"/>
        <v>3.2328561958835503E-2</v>
      </c>
      <c r="I8" s="34">
        <v>97884</v>
      </c>
      <c r="J8" s="34">
        <v>34</v>
      </c>
      <c r="K8" s="34">
        <v>28139</v>
      </c>
      <c r="L8" s="34">
        <v>10</v>
      </c>
      <c r="M8" s="20">
        <f t="shared" si="5"/>
        <v>3.7938871997963049E-5</v>
      </c>
      <c r="N8" s="29">
        <f t="shared" si="8"/>
        <v>741693111</v>
      </c>
      <c r="O8" s="29">
        <f t="shared" si="9"/>
        <v>658</v>
      </c>
      <c r="P8" s="22">
        <f t="shared" si="2"/>
        <v>0.78515123832235212</v>
      </c>
      <c r="Q8" s="26" t="s">
        <v>23</v>
      </c>
    </row>
    <row r="9" spans="1:17" ht="12.75" customHeight="1" x14ac:dyDescent="0.2">
      <c r="A9" s="1">
        <v>6</v>
      </c>
      <c r="B9" s="28" t="s">
        <v>27</v>
      </c>
      <c r="C9" s="32">
        <v>738544230</v>
      </c>
      <c r="D9" s="34">
        <v>594</v>
      </c>
      <c r="E9" s="20">
        <f t="shared" si="3"/>
        <v>0.99579699463328031</v>
      </c>
      <c r="F9" s="34">
        <v>3019323</v>
      </c>
      <c r="G9" s="34">
        <v>12</v>
      </c>
      <c r="H9" s="20">
        <f t="shared" si="4"/>
        <v>4.0710260091357557E-3</v>
      </c>
      <c r="I9" s="34">
        <v>97884</v>
      </c>
      <c r="J9" s="34">
        <v>34</v>
      </c>
      <c r="K9" s="34">
        <v>31674</v>
      </c>
      <c r="L9" s="34">
        <v>11</v>
      </c>
      <c r="M9" s="20">
        <f t="shared" si="5"/>
        <v>4.2704994195368761E-5</v>
      </c>
      <c r="N9" s="29">
        <f t="shared" si="8"/>
        <v>741693111</v>
      </c>
      <c r="O9" s="29">
        <f t="shared" si="9"/>
        <v>651</v>
      </c>
      <c r="P9" s="22">
        <f t="shared" si="2"/>
        <v>0.78515123832235212</v>
      </c>
      <c r="Q9" s="26" t="s">
        <v>23</v>
      </c>
    </row>
    <row r="10" spans="1:17" ht="12.75" customHeight="1" x14ac:dyDescent="0.2">
      <c r="A10" s="1">
        <v>7</v>
      </c>
      <c r="B10" s="27" t="s">
        <v>25</v>
      </c>
      <c r="C10" s="32">
        <v>740642959</v>
      </c>
      <c r="D10" s="34">
        <v>592</v>
      </c>
      <c r="E10" s="20">
        <f t="shared" si="3"/>
        <v>0.99863823363078608</v>
      </c>
      <c r="F10" s="34">
        <v>912074</v>
      </c>
      <c r="G10" s="34">
        <v>12</v>
      </c>
      <c r="H10" s="20">
        <f t="shared" si="4"/>
        <v>1.2297854954705181E-3</v>
      </c>
      <c r="I10" s="34">
        <v>97884</v>
      </c>
      <c r="J10" s="34">
        <v>34</v>
      </c>
      <c r="K10" s="34">
        <v>40194</v>
      </c>
      <c r="L10" s="34">
        <v>10</v>
      </c>
      <c r="M10" s="20">
        <f t="shared" si="5"/>
        <v>5.4192225064363582E-5</v>
      </c>
      <c r="N10" s="29">
        <f t="shared" si="8"/>
        <v>741693111</v>
      </c>
      <c r="O10" s="29">
        <f t="shared" si="9"/>
        <v>648</v>
      </c>
      <c r="P10" s="22">
        <f t="shared" si="2"/>
        <v>0.78515123832235212</v>
      </c>
      <c r="Q10" s="26" t="s">
        <v>23</v>
      </c>
    </row>
    <row r="11" spans="1:17" ht="12.75" customHeight="1" x14ac:dyDescent="0.2">
      <c r="A11" s="1">
        <v>8</v>
      </c>
      <c r="B11" s="28" t="s">
        <v>26</v>
      </c>
      <c r="C11" s="32">
        <v>734592593</v>
      </c>
      <c r="D11" s="34">
        <v>592</v>
      </c>
      <c r="E11" s="20">
        <f t="shared" si="3"/>
        <v>0.9986306781083617</v>
      </c>
      <c r="F11" s="34">
        <v>909989</v>
      </c>
      <c r="G11" s="34">
        <v>12</v>
      </c>
      <c r="H11" s="20">
        <f t="shared" si="4"/>
        <v>1.237070644055827E-3</v>
      </c>
      <c r="I11" s="34">
        <v>97284</v>
      </c>
      <c r="J11" s="34">
        <v>33</v>
      </c>
      <c r="K11" s="34">
        <v>6093245</v>
      </c>
      <c r="L11" s="34">
        <v>15</v>
      </c>
      <c r="M11" s="20">
        <f t="shared" si="5"/>
        <v>8.215318316472809E-3</v>
      </c>
      <c r="N11" s="29">
        <f t="shared" si="8"/>
        <v>741693111</v>
      </c>
      <c r="O11" s="29">
        <f t="shared" si="9"/>
        <v>652</v>
      </c>
      <c r="P11" s="22">
        <f t="shared" si="2"/>
        <v>0.78515123832235212</v>
      </c>
      <c r="Q11" s="26" t="s">
        <v>23</v>
      </c>
    </row>
    <row r="12" spans="1:17" ht="12.75" customHeight="1" x14ac:dyDescent="0.2">
      <c r="A12" s="1">
        <v>9</v>
      </c>
      <c r="B12" s="1" t="s">
        <v>17</v>
      </c>
      <c r="C12" s="32">
        <v>740667969</v>
      </c>
      <c r="D12" s="34">
        <v>597</v>
      </c>
      <c r="E12" s="20">
        <f t="shared" si="3"/>
        <v>0.9986406170074833</v>
      </c>
      <c r="F12" s="34">
        <v>910338</v>
      </c>
      <c r="G12" s="34">
        <v>10</v>
      </c>
      <c r="H12" s="20">
        <f t="shared" si="4"/>
        <v>1.2274062603689539E-3</v>
      </c>
      <c r="I12" s="34">
        <v>97884</v>
      </c>
      <c r="J12" s="34">
        <v>34</v>
      </c>
      <c r="K12" s="34">
        <v>16920</v>
      </c>
      <c r="L12" s="34">
        <v>7</v>
      </c>
      <c r="M12" s="20">
        <f t="shared" si="5"/>
        <v>2.2812669753919287E-5</v>
      </c>
      <c r="N12" s="29">
        <f t="shared" si="8"/>
        <v>741693111</v>
      </c>
      <c r="O12" s="29">
        <f t="shared" si="9"/>
        <v>648</v>
      </c>
      <c r="P12" s="22">
        <f t="shared" si="2"/>
        <v>0.78515123832235212</v>
      </c>
      <c r="Q12" s="26" t="s">
        <v>23</v>
      </c>
    </row>
    <row r="13" spans="1:17" ht="12.75" customHeight="1" x14ac:dyDescent="0.2">
      <c r="A13" s="1">
        <v>10</v>
      </c>
      <c r="B13" s="27" t="s">
        <v>24</v>
      </c>
      <c r="C13" s="32">
        <v>650868149</v>
      </c>
      <c r="D13" s="34">
        <v>545</v>
      </c>
      <c r="E13" s="20">
        <f t="shared" si="3"/>
        <v>0.9100281889188323</v>
      </c>
      <c r="F13" s="34">
        <v>64252161</v>
      </c>
      <c r="G13" s="34">
        <v>43</v>
      </c>
      <c r="H13" s="20">
        <f t="shared" si="4"/>
        <v>8.9835825886989643E-2</v>
      </c>
      <c r="I13" s="34">
        <v>97259</v>
      </c>
      <c r="J13" s="34">
        <v>33</v>
      </c>
      <c r="K13" s="34">
        <v>26475542</v>
      </c>
      <c r="L13" s="34">
        <v>34</v>
      </c>
      <c r="M13" s="20">
        <f t="shared" si="5"/>
        <v>3.5696087245982257E-2</v>
      </c>
      <c r="N13" s="29">
        <f t="shared" si="8"/>
        <v>741693111</v>
      </c>
      <c r="O13" s="29">
        <f t="shared" si="9"/>
        <v>655</v>
      </c>
      <c r="P13" s="22">
        <f t="shared" si="2"/>
        <v>0.78515123832235212</v>
      </c>
      <c r="Q13" s="26" t="s">
        <v>23</v>
      </c>
    </row>
    <row r="14" spans="1:17" ht="12.75" customHeight="1" x14ac:dyDescent="0.2">
      <c r="A14" s="1">
        <v>11</v>
      </c>
      <c r="B14" s="26" t="s">
        <v>28</v>
      </c>
      <c r="C14" s="32">
        <v>740656086</v>
      </c>
      <c r="D14" s="34">
        <v>589</v>
      </c>
      <c r="E14" s="20">
        <f t="shared" si="3"/>
        <v>0.99863046033020786</v>
      </c>
      <c r="F14" s="34">
        <v>916553</v>
      </c>
      <c r="G14" s="34">
        <v>18</v>
      </c>
      <c r="H14" s="20">
        <f t="shared" si="4"/>
        <v>1.2357931860793932E-3</v>
      </c>
      <c r="I14" s="34">
        <v>99196</v>
      </c>
      <c r="J14" s="34">
        <v>34</v>
      </c>
      <c r="K14" s="34">
        <v>21276</v>
      </c>
      <c r="L14" s="34">
        <v>8</v>
      </c>
      <c r="M14" s="20">
        <f t="shared" si="5"/>
        <v>2.8685718775672974E-5</v>
      </c>
      <c r="N14" s="29">
        <f t="shared" si="8"/>
        <v>741693111</v>
      </c>
      <c r="O14" s="29">
        <f t="shared" si="9"/>
        <v>649</v>
      </c>
      <c r="P14" s="22">
        <f t="shared" si="2"/>
        <v>0.78515123832235212</v>
      </c>
      <c r="Q14" s="26" t="s">
        <v>23</v>
      </c>
    </row>
    <row r="15" spans="1:17" ht="12.75" customHeight="1" x14ac:dyDescent="0.2">
      <c r="A15" s="1">
        <v>12</v>
      </c>
      <c r="B15" s="26" t="s">
        <v>20</v>
      </c>
      <c r="C15" s="32">
        <v>733326802</v>
      </c>
      <c r="D15" s="34">
        <v>589</v>
      </c>
      <c r="E15" s="20">
        <f t="shared" si="3"/>
        <v>0.9998210654293691</v>
      </c>
      <c r="F15" s="34">
        <v>42207</v>
      </c>
      <c r="G15" s="34">
        <v>15</v>
      </c>
      <c r="H15" s="20">
        <f t="shared" si="4"/>
        <v>5.7545213939388217E-5</v>
      </c>
      <c r="I15" s="34">
        <v>89034</v>
      </c>
      <c r="J15" s="34">
        <v>33</v>
      </c>
      <c r="K15" s="34">
        <v>8235068</v>
      </c>
      <c r="L15" s="34">
        <v>16</v>
      </c>
      <c r="M15" s="20">
        <f t="shared" si="5"/>
        <v>1.1103066588952045E-2</v>
      </c>
      <c r="N15" s="29">
        <f t="shared" si="0"/>
        <v>741693111</v>
      </c>
      <c r="O15" s="29">
        <f t="shared" ref="O15:O16" si="10">SUM(L15+J15+D15+G15)</f>
        <v>653</v>
      </c>
      <c r="P15" s="22">
        <f t="shared" si="2"/>
        <v>0.78515123832235212</v>
      </c>
      <c r="Q15" s="26" t="s">
        <v>23</v>
      </c>
    </row>
    <row r="16" spans="1:17" ht="12.75" customHeight="1" x14ac:dyDescent="0.2">
      <c r="A16" s="1">
        <v>13</v>
      </c>
      <c r="B16" s="26" t="s">
        <v>21</v>
      </c>
      <c r="C16" s="32">
        <v>741555838</v>
      </c>
      <c r="D16" s="34">
        <v>603</v>
      </c>
      <c r="E16" s="20">
        <f t="shared" si="3"/>
        <v>0.99984161759760026</v>
      </c>
      <c r="F16" s="34">
        <v>29709</v>
      </c>
      <c r="G16" s="34">
        <v>10</v>
      </c>
      <c r="H16" s="20">
        <f t="shared" si="4"/>
        <v>4.0056720067527954E-5</v>
      </c>
      <c r="I16" s="34">
        <v>87759</v>
      </c>
      <c r="J16" s="34">
        <v>32</v>
      </c>
      <c r="K16" s="34">
        <v>19805</v>
      </c>
      <c r="L16" s="34">
        <v>3</v>
      </c>
      <c r="M16" s="20">
        <f t="shared" si="5"/>
        <v>2.6702418704277273E-5</v>
      </c>
      <c r="N16" s="29">
        <f t="shared" si="0"/>
        <v>741693111</v>
      </c>
      <c r="O16" s="29">
        <f t="shared" si="10"/>
        <v>648</v>
      </c>
      <c r="P16" s="22">
        <f t="shared" si="2"/>
        <v>0.78515123832235212</v>
      </c>
      <c r="Q16" s="26" t="s">
        <v>23</v>
      </c>
    </row>
    <row r="17" spans="1:17" ht="12.75" customHeight="1" x14ac:dyDescent="0.2">
      <c r="A17" s="1">
        <v>14</v>
      </c>
      <c r="B17" s="30" t="s">
        <v>12</v>
      </c>
      <c r="C17" s="32">
        <v>717680276</v>
      </c>
      <c r="D17" s="34">
        <v>575</v>
      </c>
      <c r="E17" s="20">
        <f t="shared" si="3"/>
        <v>0.97054355333819931</v>
      </c>
      <c r="F17" s="34">
        <v>21694695</v>
      </c>
      <c r="G17" s="34">
        <v>45</v>
      </c>
      <c r="H17" s="20">
        <f t="shared" si="4"/>
        <v>2.9338477143669568E-2</v>
      </c>
      <c r="I17" s="34">
        <v>87234</v>
      </c>
      <c r="J17" s="34">
        <v>31</v>
      </c>
      <c r="K17" s="34">
        <v>2230906</v>
      </c>
      <c r="L17" s="34">
        <v>12</v>
      </c>
      <c r="M17" s="20">
        <f t="shared" si="5"/>
        <v>3.0078559001203934E-3</v>
      </c>
      <c r="N17" s="29">
        <f t="shared" si="0"/>
        <v>741693111</v>
      </c>
      <c r="O17" s="29">
        <f>SUM(L17+J17+G17+D17)</f>
        <v>663</v>
      </c>
      <c r="P17" s="22">
        <f t="shared" si="2"/>
        <v>0.78515123832235212</v>
      </c>
      <c r="Q17" s="26" t="s">
        <v>23</v>
      </c>
    </row>
    <row r="18" spans="1:17" ht="12.75" customHeight="1" x14ac:dyDescent="0.2">
      <c r="A18" s="1">
        <v>15</v>
      </c>
      <c r="B18" s="30" t="s">
        <v>13</v>
      </c>
      <c r="C18" s="32">
        <v>684371018</v>
      </c>
      <c r="D18" s="34">
        <v>556</v>
      </c>
      <c r="E18" s="20">
        <f t="shared" si="3"/>
        <v>0.94347936568602264</v>
      </c>
      <c r="F18" s="34">
        <v>40911102</v>
      </c>
      <c r="G18" s="34">
        <v>61</v>
      </c>
      <c r="H18" s="20">
        <f t="shared" si="4"/>
        <v>5.6400372823029413E-2</v>
      </c>
      <c r="I18" s="34">
        <v>87234</v>
      </c>
      <c r="J18" s="34">
        <v>31</v>
      </c>
      <c r="K18" s="34">
        <v>16323757</v>
      </c>
      <c r="L18" s="34">
        <v>12</v>
      </c>
      <c r="M18" s="20">
        <f t="shared" si="5"/>
        <v>2.2008775270935473E-2</v>
      </c>
      <c r="N18" s="29">
        <f t="shared" si="0"/>
        <v>741693111</v>
      </c>
      <c r="O18" s="29">
        <f>SUM(L18+J18+G18+D18)</f>
        <v>660</v>
      </c>
      <c r="P18" s="22">
        <f t="shared" si="2"/>
        <v>0.78515123832235212</v>
      </c>
      <c r="Q18" s="26" t="s">
        <v>23</v>
      </c>
    </row>
    <row r="19" spans="1:17" ht="12.75" customHeight="1" x14ac:dyDescent="0.2">
      <c r="A19" s="1">
        <v>16</v>
      </c>
      <c r="B19" s="30" t="s">
        <v>14</v>
      </c>
      <c r="C19" s="32">
        <v>739417304</v>
      </c>
      <c r="D19" s="34">
        <v>579</v>
      </c>
      <c r="E19" s="20">
        <f t="shared" si="3"/>
        <v>0.99696673699135652</v>
      </c>
      <c r="F19" s="34">
        <v>2162437</v>
      </c>
      <c r="G19" s="34">
        <v>34</v>
      </c>
      <c r="H19" s="20">
        <f t="shared" si="4"/>
        <v>2.9156441811366888E-3</v>
      </c>
      <c r="I19" s="34">
        <v>87234</v>
      </c>
      <c r="J19" s="34">
        <v>31</v>
      </c>
      <c r="K19" s="34">
        <v>26136</v>
      </c>
      <c r="L19" s="34">
        <v>4</v>
      </c>
      <c r="M19" s="20">
        <f t="shared" si="5"/>
        <v>3.5238294130522134E-5</v>
      </c>
      <c r="N19" s="29">
        <f t="shared" si="0"/>
        <v>741693111</v>
      </c>
      <c r="O19" s="29">
        <f>SUM(L19+J19+G19+D19)</f>
        <v>648</v>
      </c>
      <c r="P19" s="22">
        <f t="shared" si="2"/>
        <v>0.78515123832235212</v>
      </c>
      <c r="Q19" s="26" t="s">
        <v>23</v>
      </c>
    </row>
    <row r="20" spans="1:17" ht="12.75" customHeight="1" x14ac:dyDescent="0.2">
      <c r="A20" s="1">
        <v>17</v>
      </c>
      <c r="B20" s="30" t="s">
        <v>19</v>
      </c>
      <c r="C20" s="32">
        <v>693148684</v>
      </c>
      <c r="D20" s="34">
        <v>574</v>
      </c>
      <c r="E20" s="20">
        <f t="shared" si="3"/>
        <v>0.93456019016434222</v>
      </c>
      <c r="F20" s="34">
        <v>48448450</v>
      </c>
      <c r="G20" s="34">
        <v>60</v>
      </c>
      <c r="H20" s="20">
        <f t="shared" si="4"/>
        <v>6.532219376639202E-2</v>
      </c>
      <c r="I20" s="34">
        <v>87234</v>
      </c>
      <c r="J20" s="34">
        <v>31</v>
      </c>
      <c r="K20" s="34">
        <v>8743</v>
      </c>
      <c r="L20" s="34">
        <v>4</v>
      </c>
      <c r="M20" s="20">
        <f t="shared" si="5"/>
        <v>1.1787894306058884E-5</v>
      </c>
      <c r="N20" s="29">
        <f t="shared" si="0"/>
        <v>741693111</v>
      </c>
      <c r="O20" s="29">
        <f>SUM(L20+J20+G20+D20)</f>
        <v>669</v>
      </c>
      <c r="P20" s="22">
        <f t="shared" si="2"/>
        <v>0.78515123832235212</v>
      </c>
      <c r="Q20" s="26" t="s">
        <v>23</v>
      </c>
    </row>
    <row r="21" spans="1:17" ht="12.75" customHeight="1" x14ac:dyDescent="0.2">
      <c r="A21" s="1">
        <v>18</v>
      </c>
      <c r="B21" s="28" t="s">
        <v>30</v>
      </c>
      <c r="C21" s="32">
        <v>721621665</v>
      </c>
      <c r="D21" s="34">
        <v>564</v>
      </c>
      <c r="E21" s="20">
        <f t="shared" si="3"/>
        <v>0.98466189797600789</v>
      </c>
      <c r="F21" s="34">
        <v>11149399</v>
      </c>
      <c r="G21" s="34">
        <v>46</v>
      </c>
      <c r="H21" s="20">
        <f t="shared" si="4"/>
        <v>1.5213496092348896E-2</v>
      </c>
      <c r="I21" s="34">
        <v>91319</v>
      </c>
      <c r="J21" s="34">
        <v>32</v>
      </c>
      <c r="K21" s="34">
        <v>8830728</v>
      </c>
      <c r="L21" s="34">
        <v>28</v>
      </c>
      <c r="M21" s="20">
        <f t="shared" si="5"/>
        <v>1.1906175032546581E-2</v>
      </c>
      <c r="N21" s="29">
        <f t="shared" ref="N21" si="11">SUM(K21+I21+F21+C21)</f>
        <v>741693111</v>
      </c>
      <c r="O21" s="29">
        <f>SUM(L21+J21+G21+D21)</f>
        <v>670</v>
      </c>
      <c r="P21" s="22">
        <f t="shared" si="2"/>
        <v>0.78515123832235212</v>
      </c>
      <c r="Q21" s="26" t="s">
        <v>23</v>
      </c>
    </row>
    <row r="23" spans="1:17" x14ac:dyDescent="0.2">
      <c r="A23" s="23" t="s">
        <v>31</v>
      </c>
    </row>
    <row r="24" spans="1:17" x14ac:dyDescent="0.2">
      <c r="A24" s="23" t="s">
        <v>16</v>
      </c>
    </row>
    <row r="25" spans="1:17" x14ac:dyDescent="0.2">
      <c r="A25" s="33">
        <v>944649992</v>
      </c>
      <c r="B25" s="18"/>
    </row>
    <row r="26" spans="1:17" x14ac:dyDescent="0.2">
      <c r="C26" s="35">
        <f>SUM(C4+F4+I4)</f>
        <v>741649013</v>
      </c>
      <c r="D26" s="37">
        <f>SUM(C26+K4)</f>
        <v>741693111</v>
      </c>
      <c r="E26" s="25"/>
      <c r="F26" s="24"/>
      <c r="G26" s="24"/>
      <c r="H26" s="25"/>
      <c r="I26" s="24"/>
    </row>
    <row r="27" spans="1:17" ht="12.75" customHeight="1" x14ac:dyDescent="0.2">
      <c r="C27" s="35">
        <f t="shared" ref="C27:C44" si="12">SUM(C5+F5+I5)</f>
        <v>741693111</v>
      </c>
      <c r="D27" s="37">
        <f t="shared" ref="D27:D44" si="13">SUM(C27+K5)</f>
        <v>741693111</v>
      </c>
    </row>
    <row r="28" spans="1:17" ht="12.75" customHeight="1" x14ac:dyDescent="0.2">
      <c r="C28" s="35">
        <f t="shared" si="12"/>
        <v>741189034</v>
      </c>
      <c r="D28" s="37">
        <f t="shared" si="13"/>
        <v>741693111</v>
      </c>
    </row>
    <row r="29" spans="1:17" ht="12.75" customHeight="1" x14ac:dyDescent="0.2">
      <c r="C29" s="35">
        <f t="shared" si="12"/>
        <v>741265698</v>
      </c>
      <c r="D29" s="37">
        <f t="shared" si="13"/>
        <v>741693111</v>
      </c>
    </row>
    <row r="30" spans="1:17" ht="12.75" customHeight="1" x14ac:dyDescent="0.2">
      <c r="C30" s="35">
        <f t="shared" si="12"/>
        <v>741664972</v>
      </c>
      <c r="D30" s="37">
        <f t="shared" si="13"/>
        <v>741693111</v>
      </c>
    </row>
    <row r="31" spans="1:17" ht="12.75" customHeight="1" x14ac:dyDescent="0.2">
      <c r="C31" s="35">
        <f t="shared" si="12"/>
        <v>741661437</v>
      </c>
      <c r="D31" s="37">
        <f t="shared" si="13"/>
        <v>741693111</v>
      </c>
    </row>
    <row r="32" spans="1:17" ht="12.75" customHeight="1" x14ac:dyDescent="0.2">
      <c r="C32" s="35">
        <f t="shared" si="12"/>
        <v>741652917</v>
      </c>
      <c r="D32" s="37">
        <f t="shared" si="13"/>
        <v>741693111</v>
      </c>
    </row>
    <row r="33" spans="3:4" ht="12.75" customHeight="1" x14ac:dyDescent="0.2">
      <c r="C33" s="35">
        <f t="shared" si="12"/>
        <v>735599866</v>
      </c>
      <c r="D33" s="37">
        <f t="shared" si="13"/>
        <v>741693111</v>
      </c>
    </row>
    <row r="34" spans="3:4" ht="12.75" customHeight="1" x14ac:dyDescent="0.2">
      <c r="C34" s="35">
        <f t="shared" si="12"/>
        <v>741676191</v>
      </c>
      <c r="D34" s="37">
        <f t="shared" si="13"/>
        <v>741693111</v>
      </c>
    </row>
    <row r="35" spans="3:4" ht="12.75" customHeight="1" x14ac:dyDescent="0.2">
      <c r="C35" s="35">
        <f t="shared" si="12"/>
        <v>715217569</v>
      </c>
      <c r="D35" s="37">
        <f t="shared" si="13"/>
        <v>741693111</v>
      </c>
    </row>
    <row r="36" spans="3:4" ht="12.75" customHeight="1" x14ac:dyDescent="0.2">
      <c r="C36" s="35">
        <f t="shared" si="12"/>
        <v>741671835</v>
      </c>
      <c r="D36" s="37">
        <f t="shared" si="13"/>
        <v>741693111</v>
      </c>
    </row>
    <row r="37" spans="3:4" ht="12.75" customHeight="1" x14ac:dyDescent="0.2">
      <c r="C37" s="35">
        <f t="shared" si="12"/>
        <v>733458043</v>
      </c>
      <c r="D37" s="37">
        <f t="shared" si="13"/>
        <v>741693111</v>
      </c>
    </row>
    <row r="38" spans="3:4" ht="12.75" customHeight="1" x14ac:dyDescent="0.2">
      <c r="C38" s="35">
        <f t="shared" si="12"/>
        <v>741673306</v>
      </c>
      <c r="D38" s="37">
        <f t="shared" si="13"/>
        <v>741693111</v>
      </c>
    </row>
    <row r="39" spans="3:4" ht="12.75" customHeight="1" x14ac:dyDescent="0.2">
      <c r="C39" s="35">
        <f t="shared" si="12"/>
        <v>739462205</v>
      </c>
      <c r="D39" s="37">
        <f t="shared" si="13"/>
        <v>741693111</v>
      </c>
    </row>
    <row r="40" spans="3:4" ht="12.75" customHeight="1" x14ac:dyDescent="0.2">
      <c r="C40" s="35">
        <f t="shared" si="12"/>
        <v>725369354</v>
      </c>
      <c r="D40" s="37">
        <f t="shared" si="13"/>
        <v>741693111</v>
      </c>
    </row>
    <row r="41" spans="3:4" ht="12.75" customHeight="1" x14ac:dyDescent="0.2">
      <c r="C41" s="35">
        <f t="shared" si="12"/>
        <v>741666975</v>
      </c>
      <c r="D41" s="37">
        <f t="shared" si="13"/>
        <v>741693111</v>
      </c>
    </row>
    <row r="42" spans="3:4" ht="12.75" customHeight="1" x14ac:dyDescent="0.2">
      <c r="C42" s="35">
        <f t="shared" si="12"/>
        <v>741684368</v>
      </c>
      <c r="D42" s="37">
        <f t="shared" si="13"/>
        <v>741693111</v>
      </c>
    </row>
    <row r="43" spans="3:4" ht="12.75" customHeight="1" x14ac:dyDescent="0.2">
      <c r="C43" s="35">
        <f t="shared" si="12"/>
        <v>732862383</v>
      </c>
      <c r="D43" s="37">
        <f t="shared" si="13"/>
        <v>741693111</v>
      </c>
    </row>
    <row r="44" spans="3:4" x14ac:dyDescent="0.2">
      <c r="C44" s="35">
        <f t="shared" si="12"/>
        <v>0</v>
      </c>
      <c r="D44" s="37">
        <f t="shared" si="13"/>
        <v>0</v>
      </c>
    </row>
    <row r="45" spans="3:4" x14ac:dyDescent="0.2">
      <c r="C45" s="36"/>
      <c r="D45" s="3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4294967292" r:id="rId1"/>
  <headerFooter alignWithMargins="0">
    <oddHeader xml:space="preserve">&amp;C&amp;"Arial,Bold"DS Smith Plc&amp;"Arial,Regular"
Annual General Meeting held on 8 September 2015
Final proxy vote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David S Smith (Holdings)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Steele</dc:creator>
  <cp:lastModifiedBy>Steele</cp:lastModifiedBy>
  <cp:lastPrinted>2015-09-03T10:05:08Z</cp:lastPrinted>
  <dcterms:created xsi:type="dcterms:W3CDTF">2001-08-14T10:13:56Z</dcterms:created>
  <dcterms:modified xsi:type="dcterms:W3CDTF">2015-09-07T09:34:31Z</dcterms:modified>
</cp:coreProperties>
</file>